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ydatki" sheetId="1" r:id="rId1"/>
    <sheet name="Dochody" sheetId="2" r:id="rId2"/>
    <sheet name="sołectwa i EKSIZ, RG" sheetId="3" r:id="rId3"/>
  </sheets>
  <definedNames>
    <definedName name="_xlnm.Print_Area" localSheetId="1">'Dochody'!$A$1:$H$15</definedName>
    <definedName name="_xlnm.Print_Area" localSheetId="0">'Wydatki'!$A$1:$H$59</definedName>
  </definedNames>
  <calcPr fullCalcOnLoad="1"/>
</workbook>
</file>

<file path=xl/sharedStrings.xml><?xml version="1.0" encoding="utf-8"?>
<sst xmlns="http://schemas.openxmlformats.org/spreadsheetml/2006/main" count="113" uniqueCount="79">
  <si>
    <t>Dział</t>
  </si>
  <si>
    <t>Rozdział</t>
  </si>
  <si>
    <t>Nazwa</t>
  </si>
  <si>
    <t>Plan</t>
  </si>
  <si>
    <t>Zmniejszenie</t>
  </si>
  <si>
    <t>Plan po zmianach</t>
  </si>
  <si>
    <t>Zwiększenie</t>
  </si>
  <si>
    <t>010   Rolnictwo i łowiectwo</t>
  </si>
  <si>
    <t>01095  Pozostała działalność</t>
  </si>
  <si>
    <t>Zmiany w zakresie wydatków budżetu Gminy Pyrzyce</t>
  </si>
  <si>
    <t>WYDATKI</t>
  </si>
  <si>
    <t>900   Gospodarka komunalna i ochrona środowiska</t>
  </si>
  <si>
    <t>921   Kultura i ochrona dziedzictwa narodowego</t>
  </si>
  <si>
    <t>92105  Pozostałe zadania w zakresie kultury</t>
  </si>
  <si>
    <t>RAZEM WYDATKI</t>
  </si>
  <si>
    <t>Burmistrza Pyrzyc</t>
  </si>
  <si>
    <t>§ 4260 Zakup energii</t>
  </si>
  <si>
    <t>§ 4300 Zakup usług pozostałych</t>
  </si>
  <si>
    <t>§ 4120 Składki na Fundusz Pracy</t>
  </si>
  <si>
    <t>§ 4210 Zakup materiałów i wyposażenia</t>
  </si>
  <si>
    <t>§ 4270 Zakup usług remontowych</t>
  </si>
  <si>
    <t>§ 4430 Różne opłaty i składki</t>
  </si>
  <si>
    <t>§ 4170 Wynagrodzenia bezosobowe</t>
  </si>
  <si>
    <t>Zmiany w zakresie dochodów budżetu Gminy Pyrzyce</t>
  </si>
  <si>
    <t>DOCHODY</t>
  </si>
  <si>
    <t>700   Gospodarka mieszkaniowa</t>
  </si>
  <si>
    <t>70005  Gospodarka gruntami i nieruchomościami</t>
  </si>
  <si>
    <t>750   Administracja publiczna</t>
  </si>
  <si>
    <t>75023  Urzędy Gmin</t>
  </si>
  <si>
    <t>751   Urzędy naczelnych organów władzy państwowej,kontroli i ochrony prawa oraz sądownictwa</t>
  </si>
  <si>
    <t>75109  Wybory do rad gmin,rad powiatów i sejmików województwa,wybory wójtów,burmistrzów i prezydentów miast oraz referenda gminne , powiatowe i wojewódzkie</t>
  </si>
  <si>
    <t>852   Pomoc społeczna</t>
  </si>
  <si>
    <t>85214  Zasiłki i pomoc w naturze oraz składki na ubezpieczenia emerytalne i rentowe</t>
  </si>
  <si>
    <t>85219  Ośrodki Pomocy Społecznej</t>
  </si>
  <si>
    <t>85295  Pozostała działalność</t>
  </si>
  <si>
    <t xml:space="preserve">92195  Pozostała działalność  </t>
  </si>
  <si>
    <t>RAZEM DOCHODY</t>
  </si>
  <si>
    <t>600 Transport i łączność</t>
  </si>
  <si>
    <t>60016 Drogi publiczne gminne</t>
  </si>
  <si>
    <t>75095  Pozostała działalność</t>
  </si>
  <si>
    <t>90004  Utrzymanie zieleni w miastach i gminach</t>
  </si>
  <si>
    <t>90095  Pozostała działalność</t>
  </si>
  <si>
    <t>§ 3110 Świadczenia społeczne</t>
  </si>
  <si>
    <t>§ 4010 Wynagrodzenia osobowe pracowników</t>
  </si>
  <si>
    <t>§ 4400 Opłaty za administrowanie i czynsze za budynki, lokale i pomieszczenia garażowe</t>
  </si>
  <si>
    <t xml:space="preserve">§ 4440 Odpisy na zakładowy fundusz świadczeń socjalnych </t>
  </si>
  <si>
    <t>zmniejszenia (-)</t>
  </si>
  <si>
    <t>zwiększenia(+)</t>
  </si>
  <si>
    <t>2.</t>
  </si>
  <si>
    <t>1.</t>
  </si>
  <si>
    <t>Załacznik Nr 2</t>
  </si>
  <si>
    <t>Załacznik Nr 1</t>
  </si>
  <si>
    <t>§ 2030 Dotacje celowe otrzymane z budżetu państwa na realizację własnych zadań bieżących gmin (związków gmin)</t>
  </si>
  <si>
    <t>§ 2320 Dotacje celowe otrzymane z powiatu na zadania bieżące realizowane na podstawie porozumień (umów) między jednostkami samorządu terytorialnego</t>
  </si>
  <si>
    <t xml:space="preserve">§ 4210 Zakup materiałów i wyposażenia                                     </t>
  </si>
  <si>
    <t>§ 4210</t>
  </si>
  <si>
    <t>§ 4270</t>
  </si>
  <si>
    <t>§ 4300</t>
  </si>
  <si>
    <t>§ 4170</t>
  </si>
  <si>
    <t>Załącznik do zarządzenia                                      Nr 554 /08</t>
  </si>
  <si>
    <t>z 15-10-2008r.</t>
  </si>
  <si>
    <t xml:space="preserve">do zarządzenia Nr 554/08    </t>
  </si>
  <si>
    <t>z dnia 15 października 2008r.</t>
  </si>
  <si>
    <t xml:space="preserve">§ 4210 Zakup materiałów i wyposażenia </t>
  </si>
  <si>
    <t>Sołectwo KRZEMLIN</t>
  </si>
  <si>
    <t>EKSiZ</t>
  </si>
  <si>
    <r>
      <t xml:space="preserve">§ 4300 Zakup usług pozostałych </t>
    </r>
    <r>
      <rPr>
        <i/>
        <sz val="10"/>
        <rFont val="Arial"/>
        <family val="2"/>
      </rPr>
      <t xml:space="preserve">    </t>
    </r>
    <r>
      <rPr>
        <i/>
        <sz val="12"/>
        <rFont val="Arial"/>
        <family val="2"/>
      </rPr>
      <t xml:space="preserve">                                  </t>
    </r>
  </si>
  <si>
    <t>ps.948,00</t>
  </si>
  <si>
    <t>ps.1 700,00</t>
  </si>
  <si>
    <t>Razem 92195</t>
  </si>
  <si>
    <t>§ 4170 Wynagrodzenia bezosobowe ( zlecone)</t>
  </si>
  <si>
    <t>§ 4410 Podróże służbowe krajowe ( zlecone)</t>
  </si>
  <si>
    <t>Zmiany w zadaniach</t>
  </si>
  <si>
    <t>Razem 60016</t>
  </si>
  <si>
    <t>Remont ul.Polnej</t>
  </si>
  <si>
    <t>Remont  parkingu przy ul.Poznańskiej</t>
  </si>
  <si>
    <t>zwiększenia(+)/zmniejszenia (-)</t>
  </si>
  <si>
    <t>§ 4270 Zakup usług remontowych (porozumienie j.s.t.)</t>
  </si>
  <si>
    <t>§ 3020  Wydatki osobowe niezaliczane do wynagrodzeń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</si>
</sst>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5" fillId="0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workbookViewId="0" topLeftCell="B45">
      <selection activeCell="C52" sqref="C52:D52"/>
    </sheetView>
  </sheetViews>
  <sheetFormatPr defaultColWidth="9.140625" defaultRowHeight="12.75"/>
  <cols>
    <col min="1" max="1" width="2.7109375" style="34" customWidth="1"/>
    <col min="2" max="2" width="7.28125" style="34" customWidth="1"/>
    <col min="3" max="3" width="9.140625" style="34" customWidth="1"/>
    <col min="4" max="4" width="55.7109375" style="34" customWidth="1"/>
    <col min="5" max="5" width="19.8515625" style="36" customWidth="1"/>
    <col min="6" max="6" width="14.00390625" style="35" customWidth="1"/>
    <col min="7" max="7" width="16.7109375" style="35" customWidth="1"/>
    <col min="8" max="8" width="21.8515625" style="35" customWidth="1"/>
    <col min="9" max="16384" width="9.140625" style="34" customWidth="1"/>
  </cols>
  <sheetData>
    <row r="1" spans="4:7" ht="17.25" customHeight="1">
      <c r="D1" s="35"/>
      <c r="G1" s="36" t="s">
        <v>50</v>
      </c>
    </row>
    <row r="2" ht="15">
      <c r="G2" s="37" t="s">
        <v>61</v>
      </c>
    </row>
    <row r="3" ht="15">
      <c r="G3" s="37" t="s">
        <v>15</v>
      </c>
    </row>
    <row r="4" ht="15">
      <c r="G4" s="37" t="s">
        <v>62</v>
      </c>
    </row>
    <row r="6" spans="2:9" ht="27.75" customHeight="1">
      <c r="B6" s="89" t="s">
        <v>9</v>
      </c>
      <c r="C6" s="90"/>
      <c r="D6" s="90"/>
      <c r="E6" s="90"/>
      <c r="F6" s="90"/>
      <c r="G6" s="90"/>
      <c r="H6" s="90"/>
      <c r="I6" s="39"/>
    </row>
    <row r="7" spans="2:9" ht="16.5" customHeight="1">
      <c r="B7" s="88" t="s">
        <v>10</v>
      </c>
      <c r="C7" s="91"/>
      <c r="D7" s="91"/>
      <c r="E7" s="91"/>
      <c r="F7" s="91"/>
      <c r="G7" s="91"/>
      <c r="H7" s="65"/>
      <c r="I7" s="39"/>
    </row>
    <row r="8" spans="2:8" ht="28.5" customHeight="1">
      <c r="B8" s="38" t="s">
        <v>0</v>
      </c>
      <c r="C8" s="38" t="s">
        <v>1</v>
      </c>
      <c r="D8" s="38" t="s">
        <v>2</v>
      </c>
      <c r="E8" s="40" t="s">
        <v>3</v>
      </c>
      <c r="F8" s="41" t="s">
        <v>6</v>
      </c>
      <c r="G8" s="41" t="s">
        <v>4</v>
      </c>
      <c r="H8" s="41" t="s">
        <v>5</v>
      </c>
    </row>
    <row r="9" spans="2:8" ht="28.5" customHeight="1">
      <c r="B9" s="92" t="s">
        <v>7</v>
      </c>
      <c r="C9" s="69"/>
      <c r="D9" s="70"/>
      <c r="E9" s="42">
        <v>951148.37</v>
      </c>
      <c r="F9" s="17">
        <f>F10</f>
        <v>1600</v>
      </c>
      <c r="G9" s="17">
        <f>G10</f>
        <v>1600</v>
      </c>
      <c r="H9" s="42">
        <f>E9+F9-G9</f>
        <v>951148.37</v>
      </c>
    </row>
    <row r="10" spans="2:8" ht="28.5" customHeight="1">
      <c r="B10" s="43"/>
      <c r="C10" s="71" t="s">
        <v>8</v>
      </c>
      <c r="D10" s="70"/>
      <c r="E10" s="42">
        <v>383327.37</v>
      </c>
      <c r="F10" s="17">
        <f>SUM(F11:F13)</f>
        <v>1600</v>
      </c>
      <c r="G10" s="17">
        <f>SUM(G11:G13)</f>
        <v>1600</v>
      </c>
      <c r="H10" s="42">
        <f aca="true" t="shared" si="0" ref="H10:H58">E10+F10-G10</f>
        <v>383327.37</v>
      </c>
    </row>
    <row r="11" spans="2:8" ht="28.5" customHeight="1">
      <c r="B11" s="44"/>
      <c r="C11" s="68" t="s">
        <v>22</v>
      </c>
      <c r="D11" s="67"/>
      <c r="E11" s="42">
        <v>645</v>
      </c>
      <c r="F11" s="42">
        <v>1026</v>
      </c>
      <c r="G11" s="42"/>
      <c r="H11" s="42">
        <f t="shared" si="0"/>
        <v>1671</v>
      </c>
    </row>
    <row r="12" spans="2:8" ht="28.5" customHeight="1">
      <c r="B12" s="44"/>
      <c r="C12" s="66" t="s">
        <v>63</v>
      </c>
      <c r="D12" s="67"/>
      <c r="E12" s="42">
        <v>29940</v>
      </c>
      <c r="F12" s="42"/>
      <c r="G12" s="42">
        <v>1600</v>
      </c>
      <c r="H12" s="42">
        <f t="shared" si="0"/>
        <v>28340</v>
      </c>
    </row>
    <row r="13" spans="2:8" ht="28.5" customHeight="1">
      <c r="B13" s="44"/>
      <c r="C13" s="68" t="s">
        <v>17</v>
      </c>
      <c r="D13" s="67"/>
      <c r="E13" s="42">
        <v>11445</v>
      </c>
      <c r="F13" s="42">
        <v>574</v>
      </c>
      <c r="G13" s="42"/>
      <c r="H13" s="42">
        <f t="shared" si="0"/>
        <v>12019</v>
      </c>
    </row>
    <row r="14" spans="2:8" ht="33" customHeight="1">
      <c r="B14" s="92" t="s">
        <v>37</v>
      </c>
      <c r="C14" s="69"/>
      <c r="D14" s="70"/>
      <c r="E14" s="42">
        <v>2411793</v>
      </c>
      <c r="F14" s="17">
        <f>F15</f>
        <v>15783.05</v>
      </c>
      <c r="G14" s="17">
        <f>G15</f>
        <v>5783.05</v>
      </c>
      <c r="H14" s="42">
        <f t="shared" si="0"/>
        <v>2421793</v>
      </c>
    </row>
    <row r="15" spans="2:8" ht="35.25" customHeight="1">
      <c r="B15" s="43"/>
      <c r="C15" s="77" t="s">
        <v>38</v>
      </c>
      <c r="D15" s="78"/>
      <c r="E15" s="42">
        <v>2230793</v>
      </c>
      <c r="F15" s="17">
        <f>SUM(F16:F18)</f>
        <v>15783.05</v>
      </c>
      <c r="G15" s="17">
        <f>SUM(G16:G18)</f>
        <v>5783.05</v>
      </c>
      <c r="H15" s="42">
        <f t="shared" si="0"/>
        <v>2240793</v>
      </c>
    </row>
    <row r="16" spans="2:8" ht="35.25" customHeight="1">
      <c r="B16" s="45"/>
      <c r="C16" s="66" t="s">
        <v>63</v>
      </c>
      <c r="D16" s="67"/>
      <c r="E16" s="42">
        <v>2593</v>
      </c>
      <c r="F16" s="42">
        <v>5783.05</v>
      </c>
      <c r="G16" s="42"/>
      <c r="H16" s="42">
        <f t="shared" si="0"/>
        <v>8376.05</v>
      </c>
    </row>
    <row r="17" spans="2:8" ht="35.25" customHeight="1">
      <c r="B17" s="45"/>
      <c r="C17" s="66" t="s">
        <v>77</v>
      </c>
      <c r="D17" s="67"/>
      <c r="E17" s="42">
        <v>325931.73</v>
      </c>
      <c r="F17" s="42">
        <v>10000</v>
      </c>
      <c r="G17" s="42"/>
      <c r="H17" s="42">
        <f t="shared" si="0"/>
        <v>335931.73</v>
      </c>
    </row>
    <row r="18" spans="2:8" ht="28.5" customHeight="1">
      <c r="B18" s="45"/>
      <c r="C18" s="66" t="s">
        <v>17</v>
      </c>
      <c r="D18" s="67"/>
      <c r="E18" s="42">
        <v>141398.02</v>
      </c>
      <c r="F18" s="42"/>
      <c r="G18" s="42">
        <v>5783.05</v>
      </c>
      <c r="H18" s="42">
        <f t="shared" si="0"/>
        <v>135614.97</v>
      </c>
    </row>
    <row r="19" spans="2:8" ht="28.5" customHeight="1">
      <c r="B19" s="71" t="s">
        <v>25</v>
      </c>
      <c r="C19" s="69"/>
      <c r="D19" s="70"/>
      <c r="E19" s="42">
        <v>1565006</v>
      </c>
      <c r="F19" s="17">
        <f>F20</f>
        <v>500</v>
      </c>
      <c r="G19" s="17">
        <f>G20</f>
        <v>500</v>
      </c>
      <c r="H19" s="42">
        <f t="shared" si="0"/>
        <v>1565006</v>
      </c>
    </row>
    <row r="20" spans="2:8" ht="28.5" customHeight="1">
      <c r="B20" s="45"/>
      <c r="C20" s="72" t="s">
        <v>26</v>
      </c>
      <c r="D20" s="73"/>
      <c r="E20" s="42">
        <v>80000</v>
      </c>
      <c r="F20" s="17">
        <f>SUM(F21:F22)</f>
        <v>500</v>
      </c>
      <c r="G20" s="17">
        <f>SUM(G21:G22)</f>
        <v>500</v>
      </c>
      <c r="H20" s="42">
        <f t="shared" si="0"/>
        <v>80000</v>
      </c>
    </row>
    <row r="21" spans="2:8" ht="28.5" customHeight="1">
      <c r="B21" s="45"/>
      <c r="C21" s="66" t="s">
        <v>20</v>
      </c>
      <c r="D21" s="67"/>
      <c r="E21" s="42">
        <v>16000</v>
      </c>
      <c r="F21" s="42">
        <v>500</v>
      </c>
      <c r="G21" s="42"/>
      <c r="H21" s="42">
        <f t="shared" si="0"/>
        <v>16500</v>
      </c>
    </row>
    <row r="22" spans="2:8" ht="28.5" customHeight="1">
      <c r="B22" s="45"/>
      <c r="C22" s="66" t="s">
        <v>17</v>
      </c>
      <c r="D22" s="67"/>
      <c r="E22" s="42">
        <v>2500</v>
      </c>
      <c r="F22" s="42"/>
      <c r="G22" s="42">
        <v>500</v>
      </c>
      <c r="H22" s="42">
        <f t="shared" si="0"/>
        <v>2000</v>
      </c>
    </row>
    <row r="23" spans="2:8" ht="25.5" customHeight="1">
      <c r="B23" s="92" t="s">
        <v>27</v>
      </c>
      <c r="C23" s="69"/>
      <c r="D23" s="70"/>
      <c r="E23" s="42">
        <v>5789471</v>
      </c>
      <c r="F23" s="42">
        <f>F24+F27</f>
        <v>3676</v>
      </c>
      <c r="G23" s="42">
        <f>G24+G27</f>
        <v>3676</v>
      </c>
      <c r="H23" s="42">
        <f t="shared" si="0"/>
        <v>5789471</v>
      </c>
    </row>
    <row r="24" spans="2:8" ht="29.25" customHeight="1">
      <c r="B24" s="46"/>
      <c r="C24" s="69" t="s">
        <v>28</v>
      </c>
      <c r="D24" s="70"/>
      <c r="E24" s="42">
        <v>5092374</v>
      </c>
      <c r="F24" s="17">
        <f>SUM(F25:F26)</f>
        <v>2500</v>
      </c>
      <c r="G24" s="17">
        <f>SUM(G25:G26)</f>
        <v>2500</v>
      </c>
      <c r="H24" s="42">
        <f t="shared" si="0"/>
        <v>5092374</v>
      </c>
    </row>
    <row r="25" spans="2:8" ht="28.5" customHeight="1">
      <c r="B25" s="47"/>
      <c r="C25" s="68" t="s">
        <v>21</v>
      </c>
      <c r="D25" s="67"/>
      <c r="E25" s="42">
        <v>17000</v>
      </c>
      <c r="F25" s="17"/>
      <c r="G25" s="17">
        <v>2500</v>
      </c>
      <c r="H25" s="42">
        <f t="shared" si="0"/>
        <v>14500</v>
      </c>
    </row>
    <row r="26" spans="2:8" ht="34.5" customHeight="1">
      <c r="B26" s="47"/>
      <c r="C26" s="68" t="s">
        <v>44</v>
      </c>
      <c r="D26" s="67"/>
      <c r="E26" s="42">
        <v>5000</v>
      </c>
      <c r="F26" s="42">
        <v>2500</v>
      </c>
      <c r="G26" s="42"/>
      <c r="H26" s="42">
        <f t="shared" si="0"/>
        <v>7500</v>
      </c>
    </row>
    <row r="27" spans="2:8" ht="33" customHeight="1">
      <c r="B27" s="44"/>
      <c r="C27" s="69" t="s">
        <v>39</v>
      </c>
      <c r="D27" s="70"/>
      <c r="E27" s="42">
        <v>100919</v>
      </c>
      <c r="F27" s="42">
        <f>SUM(F28:F29)</f>
        <v>1176</v>
      </c>
      <c r="G27" s="42">
        <f>SUM(G28:G29)</f>
        <v>1176</v>
      </c>
      <c r="H27" s="42">
        <f t="shared" si="0"/>
        <v>100919</v>
      </c>
    </row>
    <row r="28" spans="2:8" ht="33" customHeight="1">
      <c r="B28" s="44"/>
      <c r="C28" s="68" t="s">
        <v>43</v>
      </c>
      <c r="D28" s="67"/>
      <c r="E28" s="42">
        <v>54000</v>
      </c>
      <c r="F28" s="42"/>
      <c r="G28" s="42">
        <v>1176</v>
      </c>
      <c r="H28" s="42">
        <f t="shared" si="0"/>
        <v>52824</v>
      </c>
    </row>
    <row r="29" spans="2:8" ht="33" customHeight="1">
      <c r="B29" s="48"/>
      <c r="C29" s="68" t="s">
        <v>18</v>
      </c>
      <c r="D29" s="67"/>
      <c r="E29" s="42">
        <v>1323</v>
      </c>
      <c r="F29" s="20">
        <v>1176</v>
      </c>
      <c r="G29" s="20"/>
      <c r="H29" s="42">
        <f t="shared" si="0"/>
        <v>2499</v>
      </c>
    </row>
    <row r="30" spans="2:8" ht="42.75" customHeight="1">
      <c r="B30" s="93" t="s">
        <v>29</v>
      </c>
      <c r="C30" s="69"/>
      <c r="D30" s="70"/>
      <c r="E30" s="42">
        <v>36016</v>
      </c>
      <c r="F30" s="19">
        <f>F31</f>
        <v>130</v>
      </c>
      <c r="G30" s="19">
        <f>G31</f>
        <v>130</v>
      </c>
      <c r="H30" s="42">
        <f t="shared" si="0"/>
        <v>36016</v>
      </c>
    </row>
    <row r="31" spans="2:8" ht="69.75" customHeight="1">
      <c r="B31" s="43"/>
      <c r="C31" s="86" t="s">
        <v>30</v>
      </c>
      <c r="D31" s="87"/>
      <c r="E31" s="42">
        <v>33100</v>
      </c>
      <c r="F31" s="19">
        <f>SUM(F32:F33)</f>
        <v>130</v>
      </c>
      <c r="G31" s="19">
        <f>SUM(G32:G33)</f>
        <v>130</v>
      </c>
      <c r="H31" s="42">
        <f t="shared" si="0"/>
        <v>33100</v>
      </c>
    </row>
    <row r="32" spans="2:8" ht="33.75" customHeight="1">
      <c r="B32" s="44"/>
      <c r="C32" s="68" t="s">
        <v>70</v>
      </c>
      <c r="D32" s="67"/>
      <c r="E32" s="42">
        <v>5200</v>
      </c>
      <c r="F32" s="20">
        <v>130</v>
      </c>
      <c r="G32" s="20"/>
      <c r="H32" s="42">
        <f t="shared" si="0"/>
        <v>5330</v>
      </c>
    </row>
    <row r="33" spans="2:8" ht="30" customHeight="1">
      <c r="B33" s="48"/>
      <c r="C33" s="68" t="s">
        <v>71</v>
      </c>
      <c r="D33" s="67"/>
      <c r="E33" s="42">
        <v>1520</v>
      </c>
      <c r="F33" s="20"/>
      <c r="G33" s="20">
        <v>130</v>
      </c>
      <c r="H33" s="42">
        <f t="shared" si="0"/>
        <v>1390</v>
      </c>
    </row>
    <row r="34" spans="2:8" ht="26.25" customHeight="1">
      <c r="B34" s="94" t="s">
        <v>31</v>
      </c>
      <c r="C34" s="95"/>
      <c r="D34" s="96"/>
      <c r="E34" s="42">
        <v>9338290</v>
      </c>
      <c r="F34" s="19">
        <f>F35+F38+F41</f>
        <v>44413</v>
      </c>
      <c r="G34" s="19">
        <f>G35+G38+G41</f>
        <v>3813</v>
      </c>
      <c r="H34" s="42">
        <f t="shared" si="0"/>
        <v>9378890</v>
      </c>
    </row>
    <row r="35" spans="2:8" ht="39.75" customHeight="1">
      <c r="B35" s="49"/>
      <c r="C35" s="84" t="s">
        <v>32</v>
      </c>
      <c r="D35" s="97"/>
      <c r="E35" s="42">
        <v>1617422</v>
      </c>
      <c r="F35" s="19">
        <f>SUM(F36:F37)</f>
        <v>1027</v>
      </c>
      <c r="G35" s="19">
        <f>SUM(G36:G37)</f>
        <v>1027</v>
      </c>
      <c r="H35" s="42">
        <f t="shared" si="0"/>
        <v>1617422</v>
      </c>
    </row>
    <row r="36" spans="2:8" ht="27.75" customHeight="1">
      <c r="B36" s="50"/>
      <c r="C36" s="66" t="s">
        <v>19</v>
      </c>
      <c r="D36" s="67"/>
      <c r="E36" s="51">
        <v>6800</v>
      </c>
      <c r="F36" s="20">
        <v>1027</v>
      </c>
      <c r="G36" s="20"/>
      <c r="H36" s="42">
        <f t="shared" si="0"/>
        <v>7827</v>
      </c>
    </row>
    <row r="37" spans="2:8" ht="26.25" customHeight="1">
      <c r="B37" s="50"/>
      <c r="C37" s="79" t="s">
        <v>17</v>
      </c>
      <c r="D37" s="80"/>
      <c r="E37" s="42">
        <v>49988</v>
      </c>
      <c r="F37" s="20"/>
      <c r="G37" s="20">
        <v>1027</v>
      </c>
      <c r="H37" s="42">
        <f t="shared" si="0"/>
        <v>48961</v>
      </c>
    </row>
    <row r="38" spans="2:8" ht="27.75" customHeight="1">
      <c r="B38" s="49"/>
      <c r="C38" s="84" t="s">
        <v>33</v>
      </c>
      <c r="D38" s="85"/>
      <c r="E38" s="42">
        <v>1399203</v>
      </c>
      <c r="F38" s="19">
        <f>SUM(F39:F40)</f>
        <v>2786</v>
      </c>
      <c r="G38" s="19">
        <f>SUM(G39:G40)</f>
        <v>2786</v>
      </c>
      <c r="H38" s="42">
        <f t="shared" si="0"/>
        <v>1399203</v>
      </c>
    </row>
    <row r="39" spans="2:8" ht="26.25" customHeight="1">
      <c r="B39" s="49"/>
      <c r="C39" s="66" t="s">
        <v>20</v>
      </c>
      <c r="D39" s="67"/>
      <c r="E39" s="42">
        <v>15591</v>
      </c>
      <c r="F39" s="20">
        <v>2786</v>
      </c>
      <c r="G39" s="20"/>
      <c r="H39" s="42">
        <f t="shared" si="0"/>
        <v>18377</v>
      </c>
    </row>
    <row r="40" spans="2:8" ht="33" customHeight="1">
      <c r="B40" s="49"/>
      <c r="C40" s="79" t="s">
        <v>45</v>
      </c>
      <c r="D40" s="80"/>
      <c r="E40" s="42">
        <v>24815</v>
      </c>
      <c r="F40" s="20"/>
      <c r="G40" s="20">
        <v>2786</v>
      </c>
      <c r="H40" s="42">
        <f t="shared" si="0"/>
        <v>22029</v>
      </c>
    </row>
    <row r="41" spans="2:8" ht="33" customHeight="1">
      <c r="B41" s="49"/>
      <c r="C41" s="84" t="s">
        <v>34</v>
      </c>
      <c r="D41" s="85"/>
      <c r="E41" s="42">
        <v>632400</v>
      </c>
      <c r="F41" s="19">
        <f>F42</f>
        <v>40600</v>
      </c>
      <c r="G41" s="19"/>
      <c r="H41" s="42">
        <f t="shared" si="0"/>
        <v>673000</v>
      </c>
    </row>
    <row r="42" spans="2:8" ht="33" customHeight="1">
      <c r="B42" s="49"/>
      <c r="C42" s="79" t="s">
        <v>42</v>
      </c>
      <c r="D42" s="80"/>
      <c r="E42" s="42">
        <v>582400</v>
      </c>
      <c r="F42" s="20">
        <v>40600</v>
      </c>
      <c r="G42" s="20"/>
      <c r="H42" s="42">
        <f t="shared" si="0"/>
        <v>623000</v>
      </c>
    </row>
    <row r="43" spans="2:8" ht="31.5" customHeight="1">
      <c r="B43" s="88" t="s">
        <v>11</v>
      </c>
      <c r="C43" s="75"/>
      <c r="D43" s="76"/>
      <c r="E43" s="42">
        <v>3481461.4</v>
      </c>
      <c r="F43" s="19">
        <f>F44+F47</f>
        <v>3000</v>
      </c>
      <c r="G43" s="19">
        <f>G44+G47</f>
        <v>3000</v>
      </c>
      <c r="H43" s="42">
        <f t="shared" si="0"/>
        <v>3481461.4</v>
      </c>
    </row>
    <row r="44" spans="2:8" ht="27.75" customHeight="1">
      <c r="B44" s="52"/>
      <c r="C44" s="77" t="s">
        <v>40</v>
      </c>
      <c r="D44" s="78"/>
      <c r="E44" s="42">
        <v>287164</v>
      </c>
      <c r="F44" s="19">
        <f>SUM(F45:F46)</f>
        <v>2000</v>
      </c>
      <c r="G44" s="19">
        <f>SUM(G45:G46)</f>
        <v>2000</v>
      </c>
      <c r="H44" s="42">
        <f t="shared" si="0"/>
        <v>287164</v>
      </c>
    </row>
    <row r="45" spans="2:8" ht="27.75" customHeight="1">
      <c r="B45" s="52"/>
      <c r="C45" s="68" t="s">
        <v>19</v>
      </c>
      <c r="D45" s="67"/>
      <c r="E45" s="42">
        <v>112000</v>
      </c>
      <c r="F45" s="20"/>
      <c r="G45" s="20">
        <v>2000</v>
      </c>
      <c r="H45" s="42">
        <f t="shared" si="0"/>
        <v>110000</v>
      </c>
    </row>
    <row r="46" spans="2:8" ht="27.75" customHeight="1">
      <c r="B46" s="52"/>
      <c r="C46" s="68" t="s">
        <v>20</v>
      </c>
      <c r="D46" s="67"/>
      <c r="E46" s="42">
        <v>0</v>
      </c>
      <c r="F46" s="20">
        <v>2000</v>
      </c>
      <c r="G46" s="20"/>
      <c r="H46" s="42">
        <f t="shared" si="0"/>
        <v>2000</v>
      </c>
    </row>
    <row r="47" spans="2:8" ht="27.75" customHeight="1">
      <c r="B47" s="52"/>
      <c r="C47" s="77" t="s">
        <v>41</v>
      </c>
      <c r="D47" s="78"/>
      <c r="E47" s="42">
        <v>2073385</v>
      </c>
      <c r="F47" s="19">
        <f>SUM(F48:F49)</f>
        <v>1000</v>
      </c>
      <c r="G47" s="19">
        <f>SUM(G48:G49)</f>
        <v>1000</v>
      </c>
      <c r="H47" s="42">
        <f t="shared" si="0"/>
        <v>2073385</v>
      </c>
    </row>
    <row r="48" spans="2:8" ht="27.75" customHeight="1">
      <c r="B48" s="52"/>
      <c r="C48" s="68" t="s">
        <v>16</v>
      </c>
      <c r="D48" s="67"/>
      <c r="E48" s="42">
        <v>3500</v>
      </c>
      <c r="F48" s="20">
        <v>1000</v>
      </c>
      <c r="G48" s="20"/>
      <c r="H48" s="42">
        <f t="shared" si="0"/>
        <v>4500</v>
      </c>
    </row>
    <row r="49" spans="2:8" ht="27.75" customHeight="1">
      <c r="B49" s="53"/>
      <c r="C49" s="68" t="s">
        <v>20</v>
      </c>
      <c r="D49" s="67"/>
      <c r="E49" s="42">
        <v>20000</v>
      </c>
      <c r="F49" s="20"/>
      <c r="G49" s="20">
        <v>1000</v>
      </c>
      <c r="H49" s="42">
        <f t="shared" si="0"/>
        <v>19000</v>
      </c>
    </row>
    <row r="50" spans="2:8" ht="30.75" customHeight="1">
      <c r="B50" s="81" t="s">
        <v>12</v>
      </c>
      <c r="C50" s="82"/>
      <c r="D50" s="83"/>
      <c r="E50" s="42">
        <v>4953303</v>
      </c>
      <c r="F50" s="19">
        <f>F51+F55</f>
        <v>9209.84</v>
      </c>
      <c r="G50" s="19">
        <f>G51+G55</f>
        <v>9209.84</v>
      </c>
      <c r="H50" s="42">
        <f t="shared" si="0"/>
        <v>4953303</v>
      </c>
    </row>
    <row r="51" spans="2:8" ht="30.75" customHeight="1">
      <c r="B51" s="54"/>
      <c r="C51" s="77" t="s">
        <v>13</v>
      </c>
      <c r="D51" s="78"/>
      <c r="E51" s="42">
        <v>149328</v>
      </c>
      <c r="F51" s="19">
        <f>SUM(F52:F54)</f>
        <v>7509.84</v>
      </c>
      <c r="G51" s="19">
        <f>SUM(G52:G54)</f>
        <v>7509.84</v>
      </c>
      <c r="H51" s="42">
        <f t="shared" si="0"/>
        <v>149328</v>
      </c>
    </row>
    <row r="52" spans="2:8" ht="30.75" customHeight="1">
      <c r="B52" s="55"/>
      <c r="C52" s="68" t="s">
        <v>78</v>
      </c>
      <c r="D52" s="67"/>
      <c r="E52" s="42">
        <v>2600</v>
      </c>
      <c r="F52" s="20"/>
      <c r="G52" s="20">
        <v>2600</v>
      </c>
      <c r="H52" s="42">
        <f t="shared" si="0"/>
        <v>0</v>
      </c>
    </row>
    <row r="53" spans="2:8" ht="30.75" customHeight="1">
      <c r="B53" s="55"/>
      <c r="C53" s="68" t="s">
        <v>22</v>
      </c>
      <c r="D53" s="67"/>
      <c r="E53" s="42">
        <v>9100</v>
      </c>
      <c r="F53" s="20"/>
      <c r="G53" s="20">
        <v>4909.84</v>
      </c>
      <c r="H53" s="42">
        <f t="shared" si="0"/>
        <v>4190.16</v>
      </c>
    </row>
    <row r="54" spans="2:8" ht="30.75" customHeight="1">
      <c r="B54" s="55"/>
      <c r="C54" s="98" t="s">
        <v>66</v>
      </c>
      <c r="D54" s="80"/>
      <c r="E54" s="42">
        <v>23072</v>
      </c>
      <c r="F54" s="20">
        <v>7509.84</v>
      </c>
      <c r="G54" s="20"/>
      <c r="H54" s="42">
        <f t="shared" si="0"/>
        <v>30581.84</v>
      </c>
    </row>
    <row r="55" spans="2:8" ht="30.75" customHeight="1">
      <c r="B55" s="55"/>
      <c r="C55" s="77" t="s">
        <v>35</v>
      </c>
      <c r="D55" s="78"/>
      <c r="E55" s="42">
        <v>101816</v>
      </c>
      <c r="F55" s="19">
        <f>SUM(F56:F58)</f>
        <v>1700</v>
      </c>
      <c r="G55" s="19">
        <f>SUM(G56:G58)</f>
        <v>1700</v>
      </c>
      <c r="H55" s="42">
        <f t="shared" si="0"/>
        <v>101816</v>
      </c>
    </row>
    <row r="56" spans="2:8" ht="30.75" customHeight="1">
      <c r="B56" s="55"/>
      <c r="C56" s="68" t="s">
        <v>22</v>
      </c>
      <c r="D56" s="67"/>
      <c r="E56" s="42">
        <v>660</v>
      </c>
      <c r="F56" s="20">
        <v>1700</v>
      </c>
      <c r="G56" s="20"/>
      <c r="H56" s="42">
        <f t="shared" si="0"/>
        <v>2360</v>
      </c>
    </row>
    <row r="57" spans="2:8" ht="30.75" customHeight="1">
      <c r="B57" s="55"/>
      <c r="C57" s="68" t="s">
        <v>54</v>
      </c>
      <c r="D57" s="67"/>
      <c r="E57" s="42">
        <v>25668.76</v>
      </c>
      <c r="F57" s="20"/>
      <c r="G57" s="20">
        <v>948</v>
      </c>
      <c r="H57" s="42">
        <f t="shared" si="0"/>
        <v>24720.76</v>
      </c>
    </row>
    <row r="58" spans="2:8" ht="30.75" customHeight="1">
      <c r="B58" s="56"/>
      <c r="C58" s="98" t="s">
        <v>66</v>
      </c>
      <c r="D58" s="80"/>
      <c r="E58" s="42">
        <v>45487.24</v>
      </c>
      <c r="F58" s="20"/>
      <c r="G58" s="20">
        <v>752</v>
      </c>
      <c r="H58" s="42">
        <f t="shared" si="0"/>
        <v>44735.24</v>
      </c>
    </row>
    <row r="59" spans="2:8" s="57" customFormat="1" ht="39" customHeight="1">
      <c r="B59" s="74" t="s">
        <v>14</v>
      </c>
      <c r="C59" s="75"/>
      <c r="D59" s="76"/>
      <c r="E59" s="17">
        <v>51418721.95</v>
      </c>
      <c r="F59" s="19">
        <f>F9+F14+F19+F23+F30+F34+F43+F50</f>
        <v>78311.89</v>
      </c>
      <c r="G59" s="19">
        <f>G9+G14+G19+G23+G30+G34+G43+G50</f>
        <v>27711.89</v>
      </c>
      <c r="H59" s="19">
        <f>E59+F59-G59</f>
        <v>51469321.95</v>
      </c>
    </row>
    <row r="60" spans="2:8" ht="15">
      <c r="B60" s="58"/>
      <c r="C60" s="58"/>
      <c r="D60" s="58"/>
      <c r="E60" s="59"/>
      <c r="F60" s="60"/>
      <c r="G60" s="60"/>
      <c r="H60" s="60"/>
    </row>
    <row r="61" ht="15">
      <c r="G61" s="61"/>
    </row>
    <row r="62" ht="15">
      <c r="G62" s="61"/>
    </row>
    <row r="63" ht="15">
      <c r="G63" s="61"/>
    </row>
    <row r="64" ht="15">
      <c r="G64" s="61"/>
    </row>
    <row r="65" ht="15">
      <c r="G65" s="61"/>
    </row>
  </sheetData>
  <mergeCells count="53">
    <mergeCell ref="B34:D34"/>
    <mergeCell ref="C38:D38"/>
    <mergeCell ref="C35:D35"/>
    <mergeCell ref="C58:D58"/>
    <mergeCell ref="C52:D52"/>
    <mergeCell ref="C54:D54"/>
    <mergeCell ref="C53:D53"/>
    <mergeCell ref="C55:D55"/>
    <mergeCell ref="C56:D56"/>
    <mergeCell ref="C57:D57"/>
    <mergeCell ref="C27:D27"/>
    <mergeCell ref="C28:D28"/>
    <mergeCell ref="C29:D29"/>
    <mergeCell ref="B30:D30"/>
    <mergeCell ref="C11:D11"/>
    <mergeCell ref="C13:D13"/>
    <mergeCell ref="B23:D23"/>
    <mergeCell ref="C25:D25"/>
    <mergeCell ref="C21:D21"/>
    <mergeCell ref="C17:D17"/>
    <mergeCell ref="B14:D14"/>
    <mergeCell ref="C15:D15"/>
    <mergeCell ref="C18:D18"/>
    <mergeCell ref="C16:D16"/>
    <mergeCell ref="B6:H6"/>
    <mergeCell ref="B7:H7"/>
    <mergeCell ref="B9:D9"/>
    <mergeCell ref="C10:D10"/>
    <mergeCell ref="C31:D31"/>
    <mergeCell ref="C33:D33"/>
    <mergeCell ref="C32:D32"/>
    <mergeCell ref="C49:D49"/>
    <mergeCell ref="C44:D44"/>
    <mergeCell ref="C45:D45"/>
    <mergeCell ref="C46:D46"/>
    <mergeCell ref="C36:D36"/>
    <mergeCell ref="C40:D40"/>
    <mergeCell ref="B43:D43"/>
    <mergeCell ref="B59:D59"/>
    <mergeCell ref="C51:D51"/>
    <mergeCell ref="C39:D39"/>
    <mergeCell ref="C37:D37"/>
    <mergeCell ref="B50:D50"/>
    <mergeCell ref="C47:D47"/>
    <mergeCell ref="C48:D48"/>
    <mergeCell ref="C41:D41"/>
    <mergeCell ref="C42:D42"/>
    <mergeCell ref="C12:D12"/>
    <mergeCell ref="C26:D26"/>
    <mergeCell ref="C24:D24"/>
    <mergeCell ref="B19:D19"/>
    <mergeCell ref="C20:D20"/>
    <mergeCell ref="C22:D22"/>
  </mergeCells>
  <printOptions horizontalCentered="1"/>
  <pageMargins left="0.5905511811023623" right="0" top="0.5905511811023623" bottom="0.3937007874015748" header="0.5118110236220472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  <rowBreaks count="2" manualBreakCount="2">
    <brk id="40" max="7" man="1"/>
    <brk id="59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3">
      <selection activeCell="F17" sqref="F17:G17"/>
    </sheetView>
  </sheetViews>
  <sheetFormatPr defaultColWidth="9.140625" defaultRowHeight="12.75"/>
  <cols>
    <col min="1" max="1" width="4.8515625" style="1" customWidth="1"/>
    <col min="2" max="2" width="5.57421875" style="1" customWidth="1"/>
    <col min="3" max="3" width="9.140625" style="1" customWidth="1"/>
    <col min="4" max="4" width="48.28125" style="1" customWidth="1"/>
    <col min="5" max="5" width="18.00390625" style="16" bestFit="1" customWidth="1"/>
    <col min="6" max="6" width="14.00390625" style="16" customWidth="1"/>
    <col min="7" max="7" width="15.57421875" style="16" customWidth="1"/>
    <col min="8" max="8" width="18.28125" style="16" customWidth="1"/>
    <col min="9" max="16384" width="9.140625" style="1" customWidth="1"/>
  </cols>
  <sheetData>
    <row r="1" ht="24.75" customHeight="1">
      <c r="G1" s="16" t="s">
        <v>51</v>
      </c>
    </row>
    <row r="2" ht="15">
      <c r="G2" s="21" t="s">
        <v>61</v>
      </c>
    </row>
    <row r="3" ht="15">
      <c r="G3" s="21" t="s">
        <v>15</v>
      </c>
    </row>
    <row r="4" ht="15">
      <c r="G4" s="21" t="s">
        <v>62</v>
      </c>
    </row>
    <row r="6" spans="2:9" ht="37.5" customHeight="1">
      <c r="B6" s="103" t="s">
        <v>23</v>
      </c>
      <c r="C6" s="104"/>
      <c r="D6" s="104"/>
      <c r="E6" s="104"/>
      <c r="F6" s="104"/>
      <c r="G6" s="104"/>
      <c r="H6" s="104"/>
      <c r="I6" s="3"/>
    </row>
    <row r="7" spans="2:9" ht="26.25" customHeight="1">
      <c r="B7" s="105" t="s">
        <v>24</v>
      </c>
      <c r="C7" s="106"/>
      <c r="D7" s="106"/>
      <c r="E7" s="106"/>
      <c r="F7" s="106"/>
      <c r="G7" s="106"/>
      <c r="H7" s="107"/>
      <c r="I7" s="3"/>
    </row>
    <row r="8" spans="2:8" ht="32.25" customHeight="1">
      <c r="B8" s="2" t="s">
        <v>0</v>
      </c>
      <c r="C8" s="2" t="s">
        <v>1</v>
      </c>
      <c r="D8" s="2" t="s">
        <v>2</v>
      </c>
      <c r="E8" s="64" t="s">
        <v>3</v>
      </c>
      <c r="F8" s="14" t="s">
        <v>6</v>
      </c>
      <c r="G8" s="14" t="s">
        <v>4</v>
      </c>
      <c r="H8" s="14" t="s">
        <v>5</v>
      </c>
    </row>
    <row r="9" spans="2:8" ht="33" customHeight="1">
      <c r="B9" s="108" t="s">
        <v>37</v>
      </c>
      <c r="C9" s="109"/>
      <c r="D9" s="110"/>
      <c r="E9" s="14">
        <v>0</v>
      </c>
      <c r="F9" s="13">
        <f>F10</f>
        <v>10000</v>
      </c>
      <c r="G9" s="13">
        <f>G10</f>
        <v>0</v>
      </c>
      <c r="H9" s="14">
        <f aca="true" t="shared" si="0" ref="H9:H15">E9+F9-G9</f>
        <v>10000</v>
      </c>
    </row>
    <row r="10" spans="2:8" ht="35.25" customHeight="1">
      <c r="B10" s="12"/>
      <c r="C10" s="111" t="s">
        <v>38</v>
      </c>
      <c r="D10" s="112"/>
      <c r="E10" s="14">
        <v>0</v>
      </c>
      <c r="F10" s="13">
        <f>F11</f>
        <v>10000</v>
      </c>
      <c r="G10" s="13">
        <f>G11</f>
        <v>0</v>
      </c>
      <c r="H10" s="14">
        <f t="shared" si="0"/>
        <v>10000</v>
      </c>
    </row>
    <row r="11" spans="2:8" s="34" customFormat="1" ht="55.5" customHeight="1">
      <c r="B11" s="48"/>
      <c r="C11" s="102" t="s">
        <v>53</v>
      </c>
      <c r="D11" s="85"/>
      <c r="E11" s="62">
        <v>0</v>
      </c>
      <c r="F11" s="62">
        <v>10000</v>
      </c>
      <c r="G11" s="62"/>
      <c r="H11" s="62">
        <f t="shared" si="0"/>
        <v>10000</v>
      </c>
    </row>
    <row r="12" spans="2:8" s="34" customFormat="1" ht="33" customHeight="1">
      <c r="B12" s="71" t="s">
        <v>31</v>
      </c>
      <c r="C12" s="69"/>
      <c r="D12" s="70"/>
      <c r="E12" s="62">
        <v>6916567</v>
      </c>
      <c r="F12" s="63">
        <f>F13</f>
        <v>40600</v>
      </c>
      <c r="G12" s="63">
        <f>G13</f>
        <v>0</v>
      </c>
      <c r="H12" s="62">
        <f t="shared" si="0"/>
        <v>6957167</v>
      </c>
    </row>
    <row r="13" spans="2:8" s="34" customFormat="1" ht="39.75" customHeight="1">
      <c r="B13" s="47"/>
      <c r="C13" s="77" t="s">
        <v>34</v>
      </c>
      <c r="D13" s="78"/>
      <c r="E13" s="62">
        <v>409400</v>
      </c>
      <c r="F13" s="63">
        <f>F14</f>
        <v>40600</v>
      </c>
      <c r="G13" s="63"/>
      <c r="H13" s="62">
        <f t="shared" si="0"/>
        <v>450000</v>
      </c>
    </row>
    <row r="14" spans="2:8" s="34" customFormat="1" ht="66.75" customHeight="1">
      <c r="B14" s="47"/>
      <c r="C14" s="102" t="s">
        <v>52</v>
      </c>
      <c r="D14" s="85"/>
      <c r="E14" s="62">
        <v>409400</v>
      </c>
      <c r="F14" s="62">
        <v>40600</v>
      </c>
      <c r="G14" s="63"/>
      <c r="H14" s="62">
        <f t="shared" si="0"/>
        <v>450000</v>
      </c>
    </row>
    <row r="15" spans="2:8" s="4" customFormat="1" ht="31.5" customHeight="1">
      <c r="B15" s="99" t="s">
        <v>36</v>
      </c>
      <c r="C15" s="100"/>
      <c r="D15" s="101"/>
      <c r="E15" s="15">
        <v>45188513.95</v>
      </c>
      <c r="F15" s="17">
        <f>F9+F12</f>
        <v>50600</v>
      </c>
      <c r="G15" s="17">
        <f>G9+G12</f>
        <v>0</v>
      </c>
      <c r="H15" s="17">
        <f t="shared" si="0"/>
        <v>45239113.95</v>
      </c>
    </row>
    <row r="16" spans="2:8" ht="15">
      <c r="B16" s="5"/>
      <c r="C16" s="5"/>
      <c r="D16" s="5"/>
      <c r="E16" s="18"/>
      <c r="F16" s="18"/>
      <c r="G16" s="18"/>
      <c r="H16" s="18"/>
    </row>
  </sheetData>
  <mergeCells count="9">
    <mergeCell ref="B15:D15"/>
    <mergeCell ref="C13:D13"/>
    <mergeCell ref="C14:D14"/>
    <mergeCell ref="B6:H6"/>
    <mergeCell ref="B7:H7"/>
    <mergeCell ref="B12:D12"/>
    <mergeCell ref="B9:D9"/>
    <mergeCell ref="C10:D10"/>
    <mergeCell ref="C11:D11"/>
  </mergeCells>
  <printOptions horizontalCentered="1"/>
  <pageMargins left="0.5905511811023623" right="0" top="0.1968503937007874" bottom="0.3937007874015748" header="0.5118110236220472" footer="0"/>
  <pageSetup firstPageNumber="1" useFirstPageNumber="1" horizontalDpi="600" verticalDpi="600" orientation="portrait" paperSize="9" scale="70" r:id="rId1"/>
  <headerFooter alignWithMargins="0">
    <oddFooter>&amp;CStrona &amp;P z &amp;N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J16" sqref="J16"/>
    </sheetView>
  </sheetViews>
  <sheetFormatPr defaultColWidth="9.140625" defaultRowHeight="12.75"/>
  <cols>
    <col min="1" max="1" width="9.140625" style="22" customWidth="1"/>
    <col min="2" max="2" width="32.140625" style="24" customWidth="1"/>
    <col min="3" max="3" width="9.7109375" style="24" bestFit="1" customWidth="1"/>
    <col min="4" max="4" width="9.140625" style="24" customWidth="1"/>
    <col min="5" max="5" width="9.7109375" style="24" bestFit="1" customWidth="1"/>
    <col min="6" max="6" width="15.140625" style="24" customWidth="1"/>
    <col min="7" max="16384" width="9.140625" style="24" customWidth="1"/>
  </cols>
  <sheetData>
    <row r="1" ht="38.25">
      <c r="F1" s="29" t="s">
        <v>59</v>
      </c>
    </row>
    <row r="2" spans="2:6" ht="15">
      <c r="B2" s="1" t="s">
        <v>72</v>
      </c>
      <c r="F2" s="24" t="s">
        <v>60</v>
      </c>
    </row>
    <row r="4" spans="1:3" ht="12.75">
      <c r="A4" s="22" t="s">
        <v>49</v>
      </c>
      <c r="C4" s="6"/>
    </row>
    <row r="5" spans="2:6" ht="21.75" customHeight="1">
      <c r="B5" s="10">
        <v>-92195</v>
      </c>
      <c r="C5" s="7" t="s">
        <v>55</v>
      </c>
      <c r="D5" s="7" t="s">
        <v>57</v>
      </c>
      <c r="E5" s="7"/>
      <c r="F5" s="23" t="s">
        <v>69</v>
      </c>
    </row>
    <row r="6" spans="2:6" ht="18" customHeight="1">
      <c r="B6" s="23" t="s">
        <v>64</v>
      </c>
      <c r="C6" s="33"/>
      <c r="D6" s="33">
        <v>-152</v>
      </c>
      <c r="E6" s="25"/>
      <c r="F6" s="25">
        <f>SUM(C6:E6)</f>
        <v>-152</v>
      </c>
    </row>
    <row r="7" spans="2:6" ht="19.5" customHeight="1">
      <c r="B7" s="32" t="s">
        <v>65</v>
      </c>
      <c r="C7" s="33">
        <v>-1100</v>
      </c>
      <c r="D7" s="33">
        <v>-600</v>
      </c>
      <c r="E7" s="25"/>
      <c r="F7" s="25">
        <f>SUM(C7:E7)</f>
        <v>-1700</v>
      </c>
    </row>
    <row r="8" spans="2:6" ht="16.5" customHeight="1">
      <c r="B8" s="23"/>
      <c r="C8" s="25"/>
      <c r="D8" s="25"/>
      <c r="E8" s="25"/>
      <c r="F8" s="25">
        <f>SUM(C8:E8)</f>
        <v>0</v>
      </c>
    </row>
    <row r="9" spans="2:6" ht="12.75" hidden="1">
      <c r="B9" s="23"/>
      <c r="C9" s="25"/>
      <c r="D9" s="25"/>
      <c r="E9" s="25"/>
      <c r="F9" s="25">
        <f>SUM(C9:E9)</f>
        <v>0</v>
      </c>
    </row>
    <row r="10" spans="2:6" ht="18" customHeight="1">
      <c r="B10" s="23"/>
      <c r="C10" s="25"/>
      <c r="D10" s="25"/>
      <c r="E10" s="25"/>
      <c r="F10" s="25">
        <f>SUM(C10:E10)</f>
        <v>0</v>
      </c>
    </row>
    <row r="11" spans="1:6" s="6" customFormat="1" ht="25.5" customHeight="1">
      <c r="A11" s="8"/>
      <c r="B11" s="7" t="s">
        <v>46</v>
      </c>
      <c r="C11" s="25">
        <f>SUM(C6:C10)</f>
        <v>-1100</v>
      </c>
      <c r="D11" s="11">
        <f>SUM(D6:D10)</f>
        <v>-752</v>
      </c>
      <c r="E11" s="11">
        <f>SUM(E6:E10)</f>
        <v>0</v>
      </c>
      <c r="F11" s="11">
        <f>SUM(F6:F10)</f>
        <v>-1852</v>
      </c>
    </row>
    <row r="12" spans="1:6" s="6" customFormat="1" ht="25.5" customHeight="1">
      <c r="A12" s="8"/>
      <c r="B12" s="26"/>
      <c r="C12" s="27" t="s">
        <v>67</v>
      </c>
      <c r="D12" s="27"/>
      <c r="E12" s="27"/>
      <c r="F12" s="27" t="s">
        <v>68</v>
      </c>
    </row>
    <row r="13" ht="12.75">
      <c r="H13" s="30"/>
    </row>
    <row r="14" spans="2:8" ht="18.75" customHeight="1">
      <c r="B14" s="10">
        <v>92195</v>
      </c>
      <c r="C14" s="7" t="s">
        <v>55</v>
      </c>
      <c r="D14" s="7" t="s">
        <v>58</v>
      </c>
      <c r="E14" s="7" t="s">
        <v>57</v>
      </c>
      <c r="F14" s="23" t="s">
        <v>69</v>
      </c>
      <c r="H14" s="26"/>
    </row>
    <row r="15" spans="2:8" ht="19.5" customHeight="1">
      <c r="B15" s="23" t="s">
        <v>64</v>
      </c>
      <c r="C15" s="25">
        <v>152</v>
      </c>
      <c r="D15" s="25"/>
      <c r="E15" s="25"/>
      <c r="F15" s="25">
        <f>SUM(C15:E15)</f>
        <v>152</v>
      </c>
      <c r="G15" s="31"/>
      <c r="H15" s="28"/>
    </row>
    <row r="16" spans="2:8" ht="20.25" customHeight="1">
      <c r="B16" s="32" t="s">
        <v>65</v>
      </c>
      <c r="C16" s="25"/>
      <c r="D16" s="25">
        <v>1100</v>
      </c>
      <c r="E16" s="25"/>
      <c r="F16" s="25">
        <f>SUM(C16:E16)</f>
        <v>1100</v>
      </c>
      <c r="G16" s="31"/>
      <c r="H16" s="28"/>
    </row>
    <row r="17" spans="2:8" ht="18" customHeight="1">
      <c r="B17" s="32" t="s">
        <v>65</v>
      </c>
      <c r="C17" s="25"/>
      <c r="D17" s="25">
        <v>600</v>
      </c>
      <c r="E17" s="25"/>
      <c r="F17" s="25">
        <f>SUM(C17:E17)</f>
        <v>600</v>
      </c>
      <c r="G17" s="31"/>
      <c r="H17" s="28"/>
    </row>
    <row r="18" spans="2:8" ht="12.75" hidden="1">
      <c r="B18" s="23"/>
      <c r="C18" s="25"/>
      <c r="D18" s="25"/>
      <c r="E18" s="25"/>
      <c r="F18" s="25">
        <f>SUM(C18:E18)</f>
        <v>0</v>
      </c>
      <c r="G18" s="31"/>
      <c r="H18" s="28"/>
    </row>
    <row r="19" spans="2:8" ht="18.75" customHeight="1">
      <c r="B19" s="23"/>
      <c r="C19" s="25"/>
      <c r="D19" s="25"/>
      <c r="E19" s="25"/>
      <c r="F19" s="25">
        <f>SUM(C19:E19)</f>
        <v>0</v>
      </c>
      <c r="G19" s="31"/>
      <c r="H19" s="28"/>
    </row>
    <row r="20" spans="1:8" s="6" customFormat="1" ht="21" customHeight="1">
      <c r="A20" s="8"/>
      <c r="B20" s="7" t="s">
        <v>47</v>
      </c>
      <c r="C20" s="25">
        <f>SUM(C15:C19)</f>
        <v>152</v>
      </c>
      <c r="D20" s="11">
        <f>SUM(D15:D19)</f>
        <v>1700</v>
      </c>
      <c r="E20" s="11">
        <f>SUM(E15:E19)</f>
        <v>0</v>
      </c>
      <c r="F20" s="11">
        <f>SUM(F15:F19)</f>
        <v>1852</v>
      </c>
      <c r="G20" s="9"/>
      <c r="H20" s="26"/>
    </row>
    <row r="21" spans="3:7" ht="20.25" customHeight="1">
      <c r="C21" s="31"/>
      <c r="D21" s="31"/>
      <c r="E21" s="31"/>
      <c r="F21" s="27" t="s">
        <v>68</v>
      </c>
      <c r="G21" s="31"/>
    </row>
    <row r="22" spans="3:7" ht="12.75">
      <c r="C22" s="31"/>
      <c r="D22" s="31"/>
      <c r="E22" s="31"/>
      <c r="F22" s="31"/>
      <c r="G22" s="31"/>
    </row>
    <row r="23" spans="1:8" ht="18.75" customHeight="1">
      <c r="A23" s="22" t="s">
        <v>48</v>
      </c>
      <c r="B23" s="10">
        <v>60016</v>
      </c>
      <c r="C23" s="7" t="s">
        <v>56</v>
      </c>
      <c r="D23" s="7" t="s">
        <v>58</v>
      </c>
      <c r="E23" s="7" t="s">
        <v>57</v>
      </c>
      <c r="F23" s="23" t="s">
        <v>73</v>
      </c>
      <c r="H23" s="26"/>
    </row>
    <row r="24" spans="2:8" ht="19.5" customHeight="1">
      <c r="B24" s="23" t="s">
        <v>74</v>
      </c>
      <c r="C24" s="25">
        <v>-26600</v>
      </c>
      <c r="D24" s="25"/>
      <c r="E24" s="25"/>
      <c r="F24" s="25">
        <f>SUM(C24:E24)</f>
        <v>-26600</v>
      </c>
      <c r="G24" s="31"/>
      <c r="H24" s="28"/>
    </row>
    <row r="25" spans="2:8" ht="20.25" customHeight="1">
      <c r="B25" s="23" t="s">
        <v>75</v>
      </c>
      <c r="C25" s="25">
        <v>26600</v>
      </c>
      <c r="D25" s="25"/>
      <c r="E25" s="25"/>
      <c r="F25" s="25">
        <f>SUM(C25:E25)</f>
        <v>26600</v>
      </c>
      <c r="G25" s="31"/>
      <c r="H25" s="28"/>
    </row>
    <row r="26" spans="2:8" ht="18" customHeight="1">
      <c r="B26" s="32"/>
      <c r="C26" s="25"/>
      <c r="D26" s="25"/>
      <c r="E26" s="25"/>
      <c r="F26" s="25">
        <f>SUM(C26:E26)</f>
        <v>0</v>
      </c>
      <c r="G26" s="31"/>
      <c r="H26" s="28"/>
    </row>
    <row r="27" spans="2:8" ht="12.75" hidden="1">
      <c r="B27" s="23"/>
      <c r="C27" s="25"/>
      <c r="D27" s="25"/>
      <c r="E27" s="25"/>
      <c r="F27" s="25">
        <f>SUM(C27:E27)</f>
        <v>0</v>
      </c>
      <c r="G27" s="31"/>
      <c r="H27" s="28"/>
    </row>
    <row r="28" spans="2:8" ht="18.75" customHeight="1">
      <c r="B28" s="23"/>
      <c r="C28" s="25"/>
      <c r="D28" s="25"/>
      <c r="E28" s="25"/>
      <c r="F28" s="25">
        <f>SUM(C28:E28)</f>
        <v>0</v>
      </c>
      <c r="G28" s="31"/>
      <c r="H28" s="28"/>
    </row>
    <row r="29" spans="1:8" s="6" customFormat="1" ht="21" customHeight="1">
      <c r="A29" s="8"/>
      <c r="B29" s="7" t="s">
        <v>76</v>
      </c>
      <c r="C29" s="25">
        <f>SUM(C24:C28)</f>
        <v>0</v>
      </c>
      <c r="D29" s="11">
        <f>SUM(D24:D28)</f>
        <v>0</v>
      </c>
      <c r="E29" s="11">
        <f>SUM(E24:E28)</f>
        <v>0</v>
      </c>
      <c r="F29" s="11">
        <f>SUM(F24:F28)</f>
        <v>0</v>
      </c>
      <c r="G29" s="9"/>
      <c r="H29" s="26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2008-10-20T05:28:44Z</cp:lastPrinted>
  <dcterms:created xsi:type="dcterms:W3CDTF">2007-12-18T06:45:39Z</dcterms:created>
  <dcterms:modified xsi:type="dcterms:W3CDTF">2008-10-21T10:23:21Z</dcterms:modified>
  <cp:category/>
  <cp:version/>
  <cp:contentType/>
  <cp:contentStatus/>
</cp:coreProperties>
</file>